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13_ncr:1_{E5159E31-786E-4EF3-9B96-4B4EC0547D6C}" xr6:coauthVersionLast="41" xr6:coauthVersionMax="41" xr10:uidLastSave="{00000000-0000-0000-0000-000000000000}"/>
  <bookViews>
    <workbookView xWindow="28680" yWindow="-120" windowWidth="29040" windowHeight="15840" xr2:uid="{E67305B1-C6D4-4F62-A2A4-91F90D10A846}"/>
  </bookViews>
  <sheets>
    <sheet name="SUMPRODUCT(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E24" i="1"/>
  <c r="D24" i="1"/>
  <c r="D23" i="1"/>
  <c r="D22" i="1"/>
  <c r="D21" i="1"/>
  <c r="D20" i="1"/>
  <c r="D19" i="1"/>
  <c r="C14" i="1" l="1"/>
  <c r="G14" i="1"/>
  <c r="F14" i="1"/>
  <c r="D14" i="1"/>
  <c r="E11" i="1"/>
  <c r="E10" i="1"/>
  <c r="E9" i="1"/>
  <c r="E8" i="1"/>
  <c r="E14" i="1" s="1"/>
  <c r="E7" i="1"/>
  <c r="G11" i="1"/>
  <c r="G10" i="1"/>
  <c r="G9" i="1"/>
  <c r="G8" i="1"/>
  <c r="G7" i="1"/>
  <c r="C12" i="1"/>
  <c r="G12" i="1"/>
</calcChain>
</file>

<file path=xl/sharedStrings.xml><?xml version="1.0" encoding="utf-8"?>
<sst xmlns="http://schemas.openxmlformats.org/spreadsheetml/2006/main" count="19" uniqueCount="19">
  <si>
    <t>USING SUMPRODUCT() TO CALCULATE WEIGHTED AVERAGE IN REAL ESTATE FINANCIAL MODELING</t>
  </si>
  <si>
    <t>Sales Comparables</t>
  </si>
  <si>
    <t>Property Name</t>
  </si>
  <si>
    <t>Units</t>
  </si>
  <si>
    <t>Avg. SF</t>
  </si>
  <si>
    <t>Sale Price</t>
  </si>
  <si>
    <t>Price/Unit</t>
  </si>
  <si>
    <t>Price/SF</t>
  </si>
  <si>
    <t>123 Dodge</t>
  </si>
  <si>
    <t>Roads Way</t>
  </si>
  <si>
    <t>The Evanspring</t>
  </si>
  <si>
    <t>Johnson Lane Apartments</t>
  </si>
  <si>
    <t>City View Lofts</t>
  </si>
  <si>
    <t>Total/Unweighted Average</t>
  </si>
  <si>
    <t>Total/Weighted Average</t>
  </si>
  <si>
    <t>Weighted Average = SUMPRODUCT(Component Array, Weight Array)/SUM(Weight Array)</t>
  </si>
  <si>
    <t>Built</t>
  </si>
  <si>
    <t>Sale Date</t>
  </si>
  <si>
    <t>Learn to model real estate like a deal-seasoned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</si>
</sst>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0" fontId="1" fillId="0" borderId="0" xfId="0" applyFont="1"/>
    <xf numFmtId="3" fontId="0" fillId="0" borderId="0" xfId="0" applyNumberFormat="1"/>
    <xf numFmtId="3" fontId="0" fillId="0" borderId="0" xfId="0" quotePrefix="1" applyNumberFormat="1" applyFill="1"/>
    <xf numFmtId="3" fontId="0" fillId="0" borderId="0" xfId="0" applyNumberFormat="1" applyFill="1"/>
    <xf numFmtId="17" fontId="0" fillId="0" borderId="0" xfId="0" applyNumberFormat="1"/>
    <xf numFmtId="17" fontId="0" fillId="0" borderId="1" xfId="0" applyNumberFormat="1" applyBorder="1"/>
    <xf numFmtId="4" fontId="0" fillId="0" borderId="0" xfId="0" applyNumberFormat="1"/>
    <xf numFmtId="0" fontId="2" fillId="0" borderId="0" xfId="0" quotePrefix="1" applyFont="1"/>
    <xf numFmtId="3" fontId="0" fillId="0" borderId="0" xfId="0" applyNumberFormat="1" applyFill="1" applyAlignment="1">
      <alignment horizontal="right"/>
    </xf>
    <xf numFmtId="0" fontId="4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venturesincre.com/acceler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9261-EF39-45BB-95BC-78B199F4074A}">
  <dimension ref="B2:K26"/>
  <sheetViews>
    <sheetView tabSelected="1" workbookViewId="0"/>
  </sheetViews>
  <sheetFormatPr defaultRowHeight="15" x14ac:dyDescent="0.25"/>
  <cols>
    <col min="1" max="1" width="2.5703125" customWidth="1"/>
    <col min="2" max="2" width="25.28515625" bestFit="1" customWidth="1"/>
    <col min="4" max="4" width="11.7109375" bestFit="1" customWidth="1"/>
    <col min="5" max="5" width="12.7109375" bestFit="1" customWidth="1"/>
    <col min="6" max="6" width="10.140625" bestFit="1" customWidth="1"/>
  </cols>
  <sheetData>
    <row r="2" spans="2:11" x14ac:dyDescent="0.25">
      <c r="B2" s="2" t="s">
        <v>0</v>
      </c>
      <c r="C2" s="2"/>
      <c r="D2" s="2"/>
      <c r="E2" s="2"/>
      <c r="F2" s="2"/>
      <c r="G2" s="2"/>
      <c r="H2" s="2"/>
      <c r="I2" s="2"/>
      <c r="J2" s="3"/>
      <c r="K2" s="3"/>
    </row>
    <row r="4" spans="2:11" x14ac:dyDescent="0.25">
      <c r="B4" s="12" t="s">
        <v>1</v>
      </c>
    </row>
    <row r="6" spans="2:11" x14ac:dyDescent="0.25">
      <c r="B6" s="1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16</v>
      </c>
      <c r="I6" s="4" t="s">
        <v>17</v>
      </c>
    </row>
    <row r="7" spans="2:11" x14ac:dyDescent="0.25">
      <c r="B7" t="s">
        <v>8</v>
      </c>
      <c r="C7" s="5">
        <v>271</v>
      </c>
      <c r="D7" s="5">
        <v>912</v>
      </c>
      <c r="E7" s="10">
        <f>+F7*C7</f>
        <v>50677000</v>
      </c>
      <c r="F7" s="10">
        <v>187000</v>
      </c>
      <c r="G7" s="8">
        <f>+F7/D7</f>
        <v>205.04385964912279</v>
      </c>
      <c r="H7">
        <v>2014</v>
      </c>
      <c r="I7" s="16">
        <v>43070</v>
      </c>
    </row>
    <row r="8" spans="2:11" x14ac:dyDescent="0.25">
      <c r="B8" t="s">
        <v>9</v>
      </c>
      <c r="C8" s="5">
        <v>155</v>
      </c>
      <c r="D8" s="5">
        <v>1050</v>
      </c>
      <c r="E8" s="10">
        <f t="shared" ref="E8:E11" si="0">+F8*C8</f>
        <v>32860000</v>
      </c>
      <c r="F8" s="10">
        <v>212000</v>
      </c>
      <c r="G8" s="8">
        <f t="shared" ref="G8:G12" si="1">+F8/D8</f>
        <v>201.9047619047619</v>
      </c>
      <c r="H8">
        <v>2012</v>
      </c>
      <c r="I8" s="16">
        <v>43160</v>
      </c>
    </row>
    <row r="9" spans="2:11" x14ac:dyDescent="0.25">
      <c r="B9" t="s">
        <v>10</v>
      </c>
      <c r="C9" s="5">
        <v>310</v>
      </c>
      <c r="D9" s="5">
        <v>812</v>
      </c>
      <c r="E9" s="10">
        <f t="shared" si="0"/>
        <v>57350000</v>
      </c>
      <c r="F9" s="10">
        <v>185000</v>
      </c>
      <c r="G9" s="8">
        <f t="shared" si="1"/>
        <v>227.83251231527095</v>
      </c>
      <c r="H9">
        <v>2016</v>
      </c>
      <c r="I9" s="16">
        <v>42856</v>
      </c>
    </row>
    <row r="10" spans="2:11" x14ac:dyDescent="0.25">
      <c r="B10" t="s">
        <v>11</v>
      </c>
      <c r="C10" s="5">
        <v>232</v>
      </c>
      <c r="D10" s="5">
        <v>857</v>
      </c>
      <c r="E10" s="10">
        <f t="shared" si="0"/>
        <v>44544000</v>
      </c>
      <c r="F10" s="10">
        <v>192000</v>
      </c>
      <c r="G10" s="8">
        <f t="shared" si="1"/>
        <v>224.03733955659277</v>
      </c>
      <c r="H10">
        <v>2015</v>
      </c>
      <c r="I10" s="16">
        <v>42705</v>
      </c>
    </row>
    <row r="11" spans="2:11" x14ac:dyDescent="0.25">
      <c r="B11" s="6" t="s">
        <v>12</v>
      </c>
      <c r="C11" s="7">
        <v>290</v>
      </c>
      <c r="D11" s="7">
        <v>925</v>
      </c>
      <c r="E11" s="11">
        <f t="shared" si="0"/>
        <v>56840000</v>
      </c>
      <c r="F11" s="11">
        <v>196000</v>
      </c>
      <c r="G11" s="9">
        <f t="shared" si="1"/>
        <v>211.8918918918919</v>
      </c>
      <c r="H11" s="6">
        <v>2016</v>
      </c>
      <c r="I11" s="17">
        <v>43221</v>
      </c>
    </row>
    <row r="12" spans="2:11" x14ac:dyDescent="0.25">
      <c r="B12" t="s">
        <v>14</v>
      </c>
      <c r="C12" s="5">
        <f>SUM(C7:C11)</f>
        <v>1258</v>
      </c>
      <c r="D12" s="20">
        <f>SUMPRODUCT(D7:D11,$C$7:$C$11)/SUM($C$7:$C$11)</f>
        <v>897.214626391097</v>
      </c>
      <c r="E12" s="10">
        <f>SUM(E7:E11)</f>
        <v>242271000</v>
      </c>
      <c r="F12" s="20">
        <f>SUMPRODUCT(F7:F11,$C$7:$C$11)/SUM($C$7:$C$11)</f>
        <v>192584.26073131955</v>
      </c>
      <c r="G12" s="8">
        <f t="shared" si="1"/>
        <v>214.6468136681622</v>
      </c>
    </row>
    <row r="13" spans="2:11" x14ac:dyDescent="0.25">
      <c r="D13" s="3"/>
      <c r="E13" s="3"/>
      <c r="F13" s="3"/>
    </row>
    <row r="14" spans="2:11" x14ac:dyDescent="0.25">
      <c r="B14" t="s">
        <v>13</v>
      </c>
      <c r="C14">
        <f>SUM(C7:C11)</f>
        <v>1258</v>
      </c>
      <c r="D14" s="14">
        <f>AVERAGE(D7:D11)</f>
        <v>911.2</v>
      </c>
      <c r="E14" s="13">
        <f>AVERAGE(E7:E11)</f>
        <v>48454200</v>
      </c>
      <c r="F14" s="15">
        <f>AVERAGE(F7:F11)</f>
        <v>194400</v>
      </c>
      <c r="G14" s="18">
        <f>AVERAGE(G7:G11)</f>
        <v>214.14207306352804</v>
      </c>
    </row>
    <row r="17" spans="2:5" x14ac:dyDescent="0.25">
      <c r="B17" s="19" t="s">
        <v>15</v>
      </c>
    </row>
    <row r="19" spans="2:5" x14ac:dyDescent="0.25">
      <c r="D19" s="13">
        <f>D7*C7</f>
        <v>247152</v>
      </c>
    </row>
    <row r="20" spans="2:5" x14ac:dyDescent="0.25">
      <c r="D20" s="13">
        <f t="shared" ref="D20:D23" si="2">D8*C8</f>
        <v>162750</v>
      </c>
    </row>
    <row r="21" spans="2:5" x14ac:dyDescent="0.25">
      <c r="D21" s="13">
        <f t="shared" si="2"/>
        <v>251720</v>
      </c>
    </row>
    <row r="22" spans="2:5" x14ac:dyDescent="0.25">
      <c r="D22" s="13">
        <f t="shared" si="2"/>
        <v>198824</v>
      </c>
    </row>
    <row r="23" spans="2:5" x14ac:dyDescent="0.25">
      <c r="D23" s="13">
        <f t="shared" si="2"/>
        <v>268250</v>
      </c>
    </row>
    <row r="24" spans="2:5" x14ac:dyDescent="0.25">
      <c r="D24" s="13">
        <f>SUM(D19:D23)</f>
        <v>1128696</v>
      </c>
      <c r="E24" s="13">
        <f>+D24/C12</f>
        <v>897.214626391097</v>
      </c>
    </row>
    <row r="26" spans="2:5" x14ac:dyDescent="0.25">
      <c r="B26" s="21" t="s">
        <v>18</v>
      </c>
      <c r="C26" s="21"/>
      <c r="D26" s="21"/>
    </row>
  </sheetData>
  <mergeCells count="1">
    <mergeCell ref="B26:D26"/>
  </mergeCells>
  <hyperlinks>
    <hyperlink ref="B26" r:id="rId1" xr:uid="{509A342A-5497-4F40-8D71-3BB399D7D1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SUMPRODUCT()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2020-01-09T00:00:53Z</dcterms:created>
  <dcterms:modified xsi:type="dcterms:W3CDTF">2020-01-09T02:53:31Z</dcterms:modified>
</cp:coreProperties>
</file>