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Adventures In CRE\Blg posts\Cap Rate Math\"/>
    </mc:Choice>
  </mc:AlternateContent>
  <bookViews>
    <workbookView xWindow="0" yWindow="0" windowWidth="28800" windowHeight="13275" xr2:uid="{00000000-000D-0000-FFFF-FFFF00000000}"/>
  </bookViews>
  <sheets>
    <sheet name="Prompt" sheetId="1" r:id="rId1"/>
    <sheet name="Answer" sheetId="2" r:id="rId2"/>
    <sheet name="Explanation" sheetId="3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8" i="1"/>
  <c r="E2" i="3" l="1"/>
  <c r="E3" i="3"/>
  <c r="E50" i="3" l="1"/>
  <c r="E26" i="3"/>
  <c r="D7" i="3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L17" i="3" s="1"/>
  <c r="L40" i="3"/>
  <c r="D5" i="2"/>
  <c r="L9" i="3" l="1"/>
  <c r="L14" i="3"/>
  <c r="L6" i="3"/>
  <c r="L15" i="3"/>
  <c r="L7" i="3"/>
  <c r="L12" i="3"/>
  <c r="L13" i="3"/>
  <c r="L10" i="3"/>
  <c r="L11" i="3"/>
  <c r="L16" i="3"/>
  <c r="L8" i="3"/>
  <c r="M6" i="3" l="1"/>
  <c r="D19" i="3" s="1"/>
  <c r="E27" i="3" s="1"/>
  <c r="D23" i="3" l="1"/>
  <c r="E39" i="3"/>
  <c r="E31" i="3"/>
  <c r="E28" i="3"/>
  <c r="E33" i="3" l="1"/>
  <c r="D36" i="3"/>
  <c r="E38" i="3" s="1"/>
  <c r="L38" i="3" s="1"/>
  <c r="L39" i="3" s="1"/>
  <c r="D42" i="3" s="1"/>
  <c r="C33" i="3"/>
  <c r="D33" i="3" s="1"/>
  <c r="D44" i="3" l="1"/>
  <c r="D46" i="3" s="1"/>
  <c r="E49" i="3" s="1"/>
  <c r="D6" i="2" s="1"/>
</calcChain>
</file>

<file path=xl/sharedStrings.xml><?xml version="1.0" encoding="utf-8"?>
<sst xmlns="http://schemas.openxmlformats.org/spreadsheetml/2006/main" count="35" uniqueCount="34">
  <si>
    <t>Random Cap Rate Generator</t>
  </si>
  <si>
    <t>Random NOI Generator</t>
  </si>
  <si>
    <t>Answer</t>
  </si>
  <si>
    <t>A.CRE Method For Cap Rate Mental Math Practice Tool</t>
  </si>
  <si>
    <t>NOI</t>
  </si>
  <si>
    <t>Cap Rate</t>
  </si>
  <si>
    <t>Cap rate</t>
  </si>
  <si>
    <t xml:space="preserve">CRVM = </t>
  </si>
  <si>
    <t>1. What is the CRVM?</t>
  </si>
  <si>
    <t xml:space="preserve">PTN = </t>
  </si>
  <si>
    <t>CRVM</t>
  </si>
  <si>
    <t xml:space="preserve">How many times? </t>
  </si>
  <si>
    <t>2. What is the PTN?</t>
  </si>
  <si>
    <t>3. How many times does the CRVM fit in the NOI?</t>
  </si>
  <si>
    <t>Then</t>
  </si>
  <si>
    <t>The power of ten that is 2 digits larger than the CRVM</t>
  </si>
  <si>
    <t>The remaining NOI that still needs to be valued</t>
  </si>
  <si>
    <t>Remaining NOI value</t>
  </si>
  <si>
    <t>Multiply it by the PTN to get the value of the remaining NOI</t>
  </si>
  <si>
    <t xml:space="preserve">You should have come to a value close to </t>
  </si>
  <si>
    <t>The simple fraction that closest resembles
 [(the remaining NOI)/(Cap Rate)]</t>
  </si>
  <si>
    <t>Actual Value</t>
  </si>
  <si>
    <t>Do not erase</t>
  </si>
  <si>
    <t>NOI (rounded)</t>
  </si>
  <si>
    <t>CRVM (Rounded)</t>
  </si>
  <si>
    <t>Take this fraction and convert it to a decimal and remember to round up or down a bit to compensate for earlier rounding if needed.</t>
  </si>
  <si>
    <t>Exact</t>
  </si>
  <si>
    <t>Using the A.CRE Method</t>
  </si>
  <si>
    <t>Website Link</t>
  </si>
  <si>
    <t>Video Link</t>
  </si>
  <si>
    <t>Hit F9 to Change</t>
  </si>
  <si>
    <t>The Value that is closest to The NOI when you move the decimal point from the cap rate to the right.</t>
  </si>
  <si>
    <t>Does the CRVM fit into the NOI?</t>
  </si>
  <si>
    <t>4. If the CRVM fits in to the NOI, multiply the PTN by how many times the CRVM fits into the NOI.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</si>
</sst>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.0%"/>
    <numFmt numFmtId="165" formatCode="&quot;Generate NOIs in the&quot;\ #,###,###&quot;'s&quot;"/>
    <numFmt numFmtId="166" formatCode="#,##0.000"/>
    <numFmt numFmtId="167" formatCode="&quot;$&quot;#,##0"/>
    <numFmt numFmtId="168" formatCode="0.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/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37" fontId="0" fillId="2" borderId="0" xfId="0" applyNumberForma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/>
    <xf numFmtId="0" fontId="0" fillId="2" borderId="10" xfId="0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0" fillId="2" borderId="15" xfId="0" applyFill="1" applyBorder="1"/>
    <xf numFmtId="0" fontId="0" fillId="2" borderId="17" xfId="0" applyFill="1" applyBorder="1"/>
    <xf numFmtId="0" fontId="0" fillId="2" borderId="19" xfId="0" applyFill="1" applyBorder="1"/>
    <xf numFmtId="166" fontId="0" fillId="2" borderId="2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3" fontId="3" fillId="2" borderId="33" xfId="0" applyNumberFormat="1" applyFont="1" applyFill="1" applyBorder="1" applyAlignment="1">
      <alignment horizontal="center"/>
    </xf>
    <xf numFmtId="0" fontId="0" fillId="2" borderId="34" xfId="0" applyFill="1" applyBorder="1"/>
    <xf numFmtId="3" fontId="0" fillId="2" borderId="8" xfId="0" applyNumberFormat="1" applyFill="1" applyBorder="1" applyAlignment="1">
      <alignment horizontal="center"/>
    </xf>
    <xf numFmtId="0" fontId="3" fillId="2" borderId="7" xfId="0" applyFont="1" applyFill="1" applyBorder="1"/>
    <xf numFmtId="3" fontId="3" fillId="2" borderId="8" xfId="0" applyNumberFormat="1" applyFont="1" applyFill="1" applyBorder="1" applyAlignment="1">
      <alignment horizontal="center"/>
    </xf>
    <xf numFmtId="0" fontId="3" fillId="2" borderId="32" xfId="0" applyFont="1" applyFill="1" applyBorder="1"/>
    <xf numFmtId="3" fontId="0" fillId="2" borderId="4" xfId="0" applyNumberFormat="1" applyFill="1" applyBorder="1"/>
    <xf numFmtId="10" fontId="0" fillId="2" borderId="9" xfId="1" applyNumberFormat="1" applyFont="1" applyFill="1" applyBorder="1"/>
    <xf numFmtId="0" fontId="0" fillId="2" borderId="8" xfId="0" applyFill="1" applyBorder="1" applyAlignment="1">
      <alignment horizontal="center"/>
    </xf>
    <xf numFmtId="0" fontId="0" fillId="2" borderId="18" xfId="0" applyFill="1" applyBorder="1"/>
    <xf numFmtId="0" fontId="0" fillId="2" borderId="12" xfId="0" applyFill="1" applyBorder="1" applyAlignment="1">
      <alignment horizontal="center"/>
    </xf>
    <xf numFmtId="0" fontId="0" fillId="2" borderId="26" xfId="0" applyFill="1" applyBorder="1"/>
    <xf numFmtId="0" fontId="0" fillId="2" borderId="35" xfId="0" applyFill="1" applyBorder="1"/>
    <xf numFmtId="0" fontId="0" fillId="2" borderId="36" xfId="0" applyFill="1" applyBorder="1"/>
    <xf numFmtId="3" fontId="0" fillId="2" borderId="9" xfId="0" applyNumberFormat="1" applyFill="1" applyBorder="1"/>
    <xf numFmtId="0" fontId="3" fillId="2" borderId="9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31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0" fontId="0" fillId="2" borderId="37" xfId="0" applyFill="1" applyBorder="1"/>
    <xf numFmtId="0" fontId="0" fillId="2" borderId="38" xfId="0" applyFill="1" applyBorder="1"/>
    <xf numFmtId="3" fontId="0" fillId="2" borderId="39" xfId="0" applyNumberFormat="1" applyFill="1" applyBorder="1"/>
    <xf numFmtId="0" fontId="0" fillId="2" borderId="40" xfId="0" applyFill="1" applyBorder="1"/>
    <xf numFmtId="0" fontId="3" fillId="2" borderId="41" xfId="0" applyFont="1" applyFill="1" applyBorder="1" applyAlignment="1">
      <alignment horizontal="center"/>
    </xf>
    <xf numFmtId="0" fontId="0" fillId="2" borderId="42" xfId="0" applyFill="1" applyBorder="1"/>
    <xf numFmtId="0" fontId="0" fillId="3" borderId="7" xfId="0" applyFill="1" applyBorder="1"/>
    <xf numFmtId="3" fontId="3" fillId="3" borderId="8" xfId="0" applyNumberFormat="1" applyFont="1" applyFill="1" applyBorder="1" applyAlignment="1">
      <alignment horizontal="center"/>
    </xf>
    <xf numFmtId="0" fontId="0" fillId="3" borderId="9" xfId="0" applyFill="1" applyBorder="1"/>
    <xf numFmtId="41" fontId="3" fillId="3" borderId="9" xfId="0" applyNumberFormat="1" applyFont="1" applyFill="1" applyBorder="1" applyAlignment="1">
      <alignment horizontal="center"/>
    </xf>
    <xf numFmtId="168" fontId="3" fillId="2" borderId="8" xfId="0" applyNumberFormat="1" applyFont="1" applyFill="1" applyBorder="1" applyAlignment="1">
      <alignment horizontal="center"/>
    </xf>
    <xf numFmtId="0" fontId="3" fillId="2" borderId="46" xfId="0" applyFont="1" applyFill="1" applyBorder="1"/>
    <xf numFmtId="0" fontId="0" fillId="2" borderId="47" xfId="0" applyFill="1" applyBorder="1"/>
    <xf numFmtId="3" fontId="3" fillId="2" borderId="48" xfId="0" applyNumberFormat="1" applyFont="1" applyFill="1" applyBorder="1" applyAlignment="1">
      <alignment horizontal="center"/>
    </xf>
    <xf numFmtId="3" fontId="3" fillId="3" borderId="48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0" fillId="2" borderId="0" xfId="0" quotePrefix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0" xfId="0" applyFill="1" applyBorder="1"/>
    <xf numFmtId="1" fontId="0" fillId="2" borderId="50" xfId="0" applyNumberFormat="1" applyFill="1" applyBorder="1" applyAlignment="1">
      <alignment horizontal="center"/>
    </xf>
    <xf numFmtId="1" fontId="0" fillId="2" borderId="51" xfId="0" applyNumberForma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2" borderId="44" xfId="0" applyFill="1" applyBorder="1" applyAlignment="1">
      <alignment horizontal="center" wrapText="1"/>
    </xf>
    <xf numFmtId="0" fontId="0" fillId="2" borderId="43" xfId="0" applyFill="1" applyBorder="1" applyAlignment="1">
      <alignment horizontal="center" wrapText="1"/>
    </xf>
    <xf numFmtId="0" fontId="0" fillId="2" borderId="45" xfId="0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watch?v=F4MKrmtJ7GA" TargetMode="External"/><Relationship Id="rId1" Type="http://schemas.openxmlformats.org/officeDocument/2006/relationships/hyperlink" Target="https://www.adventuresincre.com/cap-rate-mental-math-practice-to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="200" zoomScaleNormal="200" workbookViewId="0">
      <selection activeCell="C4" sqref="C4"/>
    </sheetView>
  </sheetViews>
  <sheetFormatPr defaultColWidth="0" defaultRowHeight="15" zeroHeight="1" x14ac:dyDescent="0.25"/>
  <cols>
    <col min="1" max="2" width="2.7109375" style="14" customWidth="1"/>
    <col min="3" max="3" width="49.7109375" style="14" bestFit="1" customWidth="1"/>
    <col min="4" max="5" width="2.7109375" style="14" customWidth="1"/>
    <col min="6" max="9" width="9.140625" style="14" hidden="1" customWidth="1"/>
    <col min="10" max="10" width="26" style="14" hidden="1" customWidth="1"/>
    <col min="11" max="11" width="9.140625" style="14" hidden="1" customWidth="1"/>
    <col min="12" max="13" width="26" style="14" hidden="1" customWidth="1"/>
    <col min="14" max="16384" width="9.140625" style="14" hidden="1"/>
  </cols>
  <sheetData>
    <row r="1" spans="2:12" x14ac:dyDescent="0.25"/>
    <row r="2" spans="2:12" x14ac:dyDescent="0.25">
      <c r="C2" s="82" t="s">
        <v>3</v>
      </c>
    </row>
    <row r="3" spans="2:12" x14ac:dyDescent="0.25">
      <c r="C3" s="83" t="s">
        <v>28</v>
      </c>
    </row>
    <row r="4" spans="2:12" x14ac:dyDescent="0.25">
      <c r="C4" s="83" t="s">
        <v>29</v>
      </c>
    </row>
    <row r="5" spans="2:12" ht="15.75" thickBot="1" x14ac:dyDescent="0.3"/>
    <row r="6" spans="2:12" x14ac:dyDescent="0.25">
      <c r="B6" s="1"/>
      <c r="C6" s="2"/>
      <c r="D6" s="3"/>
    </row>
    <row r="7" spans="2:12" x14ac:dyDescent="0.25">
      <c r="B7" s="4"/>
      <c r="C7" s="5" t="s">
        <v>0</v>
      </c>
      <c r="D7" s="6"/>
    </row>
    <row r="8" spans="2:12" x14ac:dyDescent="0.25">
      <c r="B8" s="4"/>
      <c r="C8" s="7">
        <f ca="1">(RANDBETWEEN(4,9)+(RANDBETWEEN(0,9)/10))/100</f>
        <v>7.9000000000000001E-2</v>
      </c>
      <c r="D8" s="6"/>
    </row>
    <row r="9" spans="2:12" x14ac:dyDescent="0.25">
      <c r="B9" s="4"/>
      <c r="C9" s="8"/>
      <c r="D9" s="6"/>
      <c r="J9" s="15"/>
      <c r="L9" s="15"/>
    </row>
    <row r="10" spans="2:12" x14ac:dyDescent="0.25">
      <c r="B10" s="4"/>
      <c r="C10" s="5" t="s">
        <v>1</v>
      </c>
      <c r="D10" s="6"/>
      <c r="F10" s="16"/>
      <c r="J10" s="15"/>
      <c r="L10" s="15"/>
    </row>
    <row r="11" spans="2:12" x14ac:dyDescent="0.25">
      <c r="B11" s="4"/>
      <c r="C11" s="9">
        <f ca="1">((RANDBETWEEN(1,9)+(RANDBETWEEN(0,9)/10))++(RANDBETWEEN(0,9)/100))*C13</f>
        <v>69500</v>
      </c>
      <c r="D11" s="6"/>
    </row>
    <row r="12" spans="2:12" ht="15.75" thickBot="1" x14ac:dyDescent="0.3">
      <c r="B12" s="4"/>
      <c r="C12" s="8"/>
      <c r="D12" s="6"/>
      <c r="G12" s="15"/>
      <c r="J12" s="15"/>
      <c r="L12" s="15"/>
    </row>
    <row r="13" spans="2:12" ht="15.75" thickBot="1" x14ac:dyDescent="0.3">
      <c r="B13" s="4"/>
      <c r="C13" s="10">
        <v>10000</v>
      </c>
      <c r="D13" s="6"/>
      <c r="G13" s="17"/>
      <c r="J13" s="17"/>
      <c r="L13" s="17"/>
    </row>
    <row r="14" spans="2:12" ht="15.75" thickBot="1" x14ac:dyDescent="0.3">
      <c r="B14" s="11"/>
      <c r="C14" s="12"/>
      <c r="D14" s="13"/>
      <c r="G14" s="15"/>
      <c r="J14" s="15"/>
      <c r="L14" s="15"/>
    </row>
    <row r="15" spans="2:12" x14ac:dyDescent="0.25">
      <c r="G15" s="15"/>
      <c r="J15" s="15"/>
      <c r="L15" s="15"/>
    </row>
    <row r="16" spans="2:12" x14ac:dyDescent="0.25">
      <c r="C16" s="21" t="s">
        <v>30</v>
      </c>
      <c r="G16" s="18"/>
      <c r="J16" s="18"/>
      <c r="L16" s="18"/>
    </row>
    <row r="17" spans="3:12" x14ac:dyDescent="0.25"/>
    <row r="18" spans="3:12" hidden="1" x14ac:dyDescent="0.25">
      <c r="C18" s="19">
        <v>10000</v>
      </c>
      <c r="G18" s="20"/>
      <c r="J18" s="19"/>
      <c r="L18" s="19"/>
    </row>
    <row r="19" spans="3:12" hidden="1" x14ac:dyDescent="0.25">
      <c r="C19" s="19">
        <v>100000</v>
      </c>
    </row>
    <row r="20" spans="3:12" hidden="1" x14ac:dyDescent="0.25">
      <c r="C20" s="19">
        <v>1000000</v>
      </c>
    </row>
    <row r="21" spans="3:12" hidden="1" x14ac:dyDescent="0.25">
      <c r="C21" s="19">
        <v>10000000</v>
      </c>
    </row>
    <row r="22" spans="3:12" hidden="1" x14ac:dyDescent="0.25">
      <c r="C22" s="19">
        <v>100000000</v>
      </c>
    </row>
    <row r="23" spans="3:12" hidden="1" x14ac:dyDescent="0.25"/>
    <row r="24" spans="3:12" hidden="1" x14ac:dyDescent="0.25"/>
    <row r="25" spans="3:12" hidden="1" x14ac:dyDescent="0.25"/>
    <row r="26" spans="3:12" hidden="1" x14ac:dyDescent="0.25"/>
    <row r="27" spans="3:12" hidden="1" x14ac:dyDescent="0.25"/>
    <row r="28" spans="3:12" hidden="1" x14ac:dyDescent="0.25"/>
    <row r="29" spans="3:12" hidden="1" x14ac:dyDescent="0.25"/>
    <row r="30" spans="3:12" hidden="1" x14ac:dyDescent="0.25"/>
  </sheetData>
  <dataValidations count="1">
    <dataValidation type="list" allowBlank="1" showInputMessage="1" showErrorMessage="1" sqref="C13" xr:uid="{00000000-0002-0000-0000-000000000000}">
      <formula1>$C$18:$C$22</formula1>
    </dataValidation>
  </dataValidations>
  <hyperlinks>
    <hyperlink ref="C3" r:id="rId1" xr:uid="{4DB6EFA7-E76D-41E3-AE82-F8B40C9A4D1A}"/>
    <hyperlink ref="C4" r:id="rId2" xr:uid="{DC7801A6-0099-4127-B34A-80CD33E2F8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zoomScale="160" zoomScaleNormal="160" workbookViewId="0"/>
  </sheetViews>
  <sheetFormatPr defaultColWidth="0" defaultRowHeight="15" zeroHeight="1" x14ac:dyDescent="0.25"/>
  <cols>
    <col min="1" max="2" width="2.7109375" style="14" customWidth="1"/>
    <col min="3" max="3" width="22.7109375" style="14" bestFit="1" customWidth="1"/>
    <col min="4" max="4" width="25" style="14" customWidth="1"/>
    <col min="5" max="6" width="2.7109375" style="14" customWidth="1"/>
    <col min="7" max="16384" width="9.140625" style="14" hidden="1"/>
  </cols>
  <sheetData>
    <row r="1" spans="1:5" ht="15.75" thickBot="1" x14ac:dyDescent="0.3"/>
    <row r="2" spans="1:5" x14ac:dyDescent="0.25">
      <c r="B2" s="1"/>
      <c r="C2" s="2"/>
      <c r="D2" s="2"/>
      <c r="E2" s="3"/>
    </row>
    <row r="3" spans="1:5" x14ac:dyDescent="0.25">
      <c r="A3" s="22"/>
      <c r="B3" s="4"/>
      <c r="C3" s="84" t="s">
        <v>2</v>
      </c>
      <c r="D3" s="84"/>
      <c r="E3" s="6"/>
    </row>
    <row r="4" spans="1:5" ht="5.0999999999999996" customHeight="1" x14ac:dyDescent="0.25">
      <c r="B4" s="4"/>
      <c r="C4" s="8"/>
      <c r="D4" s="8"/>
      <c r="E4" s="6"/>
    </row>
    <row r="5" spans="1:5" x14ac:dyDescent="0.25">
      <c r="B5" s="4"/>
      <c r="C5" s="8" t="s">
        <v>26</v>
      </c>
      <c r="D5" s="9">
        <f ca="1">Prompt!C11/Prompt!C8</f>
        <v>879746.83544303791</v>
      </c>
      <c r="E5" s="6"/>
    </row>
    <row r="6" spans="1:5" x14ac:dyDescent="0.25">
      <c r="B6" s="4"/>
      <c r="C6" s="8" t="s">
        <v>27</v>
      </c>
      <c r="D6" s="9">
        <f ca="1">Explanation!E49</f>
        <v>890000</v>
      </c>
      <c r="E6" s="6"/>
    </row>
    <row r="7" spans="1:5" ht="15.75" thickBot="1" x14ac:dyDescent="0.3">
      <c r="B7" s="11"/>
      <c r="C7" s="12"/>
      <c r="D7" s="12"/>
      <c r="E7" s="13"/>
    </row>
    <row r="8" spans="1:5" x14ac:dyDescent="0.25"/>
  </sheetData>
  <mergeCells count="1">
    <mergeCell ref="C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zoomScale="80" zoomScaleNormal="80" workbookViewId="0"/>
  </sheetViews>
  <sheetFormatPr defaultColWidth="0" defaultRowHeight="15" zeroHeight="1" x14ac:dyDescent="0.25"/>
  <cols>
    <col min="1" max="1" width="9.140625" style="14" customWidth="1"/>
    <col min="2" max="2" width="2.7109375" style="14" customWidth="1"/>
    <col min="3" max="3" width="13.7109375" style="14" customWidth="1"/>
    <col min="4" max="4" width="38.85546875" style="14" customWidth="1"/>
    <col min="5" max="5" width="15.28515625" style="14" bestFit="1" customWidth="1"/>
    <col min="6" max="6" width="2.7109375" style="14" customWidth="1"/>
    <col min="7" max="11" width="9.140625" style="14" hidden="1" customWidth="1"/>
    <col min="12" max="12" width="12.7109375" style="14" hidden="1" customWidth="1"/>
    <col min="13" max="13" width="10.140625" style="14" hidden="1" customWidth="1"/>
    <col min="14" max="16384" width="9.140625" style="14" hidden="1"/>
  </cols>
  <sheetData>
    <row r="1" spans="3:13" ht="15.75" thickBot="1" x14ac:dyDescent="0.3"/>
    <row r="2" spans="3:13" x14ac:dyDescent="0.25">
      <c r="C2" s="1" t="s">
        <v>4</v>
      </c>
      <c r="D2" s="2"/>
      <c r="E2" s="40">
        <f ca="1">Prompt!C11</f>
        <v>69500</v>
      </c>
    </row>
    <row r="3" spans="3:13" ht="15.75" thickBot="1" x14ac:dyDescent="0.3">
      <c r="C3" s="11" t="s">
        <v>5</v>
      </c>
      <c r="D3" s="12"/>
      <c r="E3" s="41">
        <f ca="1">Prompt!C8</f>
        <v>7.9000000000000001E-2</v>
      </c>
    </row>
    <row r="4" spans="3:13" ht="15.75" thickBot="1" x14ac:dyDescent="0.3">
      <c r="F4" s="15"/>
    </row>
    <row r="5" spans="3:13" x14ac:dyDescent="0.25">
      <c r="C5" s="91" t="s">
        <v>8</v>
      </c>
      <c r="D5" s="92"/>
      <c r="E5" s="93"/>
      <c r="F5" s="23"/>
      <c r="L5" s="25" t="s">
        <v>22</v>
      </c>
      <c r="M5" s="26"/>
    </row>
    <row r="6" spans="3:13" ht="27" customHeight="1" x14ac:dyDescent="0.25">
      <c r="C6" s="88" t="s">
        <v>31</v>
      </c>
      <c r="D6" s="89"/>
      <c r="E6" s="90"/>
      <c r="L6" s="71">
        <f t="shared" ref="L6:L17" ca="1" si="0">ABS($E$2-D7)</f>
        <v>69499.921000000002</v>
      </c>
      <c r="M6" s="72">
        <f ca="1">MIN(L6:L17)</f>
        <v>9500</v>
      </c>
    </row>
    <row r="7" spans="3:13" x14ac:dyDescent="0.25">
      <c r="C7" s="30" t="s">
        <v>6</v>
      </c>
      <c r="D7" s="27">
        <f ca="1">E3</f>
        <v>7.9000000000000001E-2</v>
      </c>
      <c r="E7" s="31"/>
      <c r="L7" s="73">
        <f t="shared" ca="1" si="0"/>
        <v>69499.210000000006</v>
      </c>
      <c r="M7" s="74"/>
    </row>
    <row r="8" spans="3:13" x14ac:dyDescent="0.25">
      <c r="C8" s="4"/>
      <c r="D8" s="28">
        <f ca="1">D7*10</f>
        <v>0.79</v>
      </c>
      <c r="E8" s="6"/>
      <c r="L8" s="73">
        <f t="shared" ca="1" si="0"/>
        <v>69492.100000000006</v>
      </c>
      <c r="M8" s="74"/>
    </row>
    <row r="9" spans="3:13" x14ac:dyDescent="0.25">
      <c r="C9" s="4"/>
      <c r="D9" s="28">
        <f t="shared" ref="D9:D17" ca="1" si="1">D8*10</f>
        <v>7.9</v>
      </c>
      <c r="E9" s="6"/>
      <c r="L9" s="73">
        <f t="shared" ca="1" si="0"/>
        <v>69421</v>
      </c>
      <c r="M9" s="74"/>
    </row>
    <row r="10" spans="3:13" x14ac:dyDescent="0.25">
      <c r="C10" s="4"/>
      <c r="D10" s="28">
        <f t="shared" ca="1" si="1"/>
        <v>79</v>
      </c>
      <c r="E10" s="6"/>
      <c r="L10" s="73">
        <f t="shared" ca="1" si="0"/>
        <v>68710</v>
      </c>
      <c r="M10" s="74"/>
    </row>
    <row r="11" spans="3:13" x14ac:dyDescent="0.25">
      <c r="C11" s="4"/>
      <c r="D11" s="28">
        <f t="shared" ca="1" si="1"/>
        <v>790</v>
      </c>
      <c r="E11" s="6"/>
      <c r="L11" s="73">
        <f t="shared" ca="1" si="0"/>
        <v>61600</v>
      </c>
      <c r="M11" s="74"/>
    </row>
    <row r="12" spans="3:13" x14ac:dyDescent="0.25">
      <c r="C12" s="4"/>
      <c r="D12" s="28">
        <f t="shared" ca="1" si="1"/>
        <v>7900</v>
      </c>
      <c r="E12" s="6"/>
      <c r="L12" s="73">
        <f t="shared" ca="1" si="0"/>
        <v>9500</v>
      </c>
      <c r="M12" s="74"/>
    </row>
    <row r="13" spans="3:13" x14ac:dyDescent="0.25">
      <c r="C13" s="4"/>
      <c r="D13" s="28">
        <f t="shared" ca="1" si="1"/>
        <v>79000</v>
      </c>
      <c r="E13" s="6"/>
      <c r="L13" s="73">
        <f t="shared" ca="1" si="0"/>
        <v>720500</v>
      </c>
      <c r="M13" s="74"/>
    </row>
    <row r="14" spans="3:13" x14ac:dyDescent="0.25">
      <c r="C14" s="4"/>
      <c r="D14" s="28">
        <f t="shared" ca="1" si="1"/>
        <v>790000</v>
      </c>
      <c r="E14" s="6"/>
      <c r="L14" s="73">
        <f t="shared" ca="1" si="0"/>
        <v>7830500</v>
      </c>
      <c r="M14" s="74"/>
    </row>
    <row r="15" spans="3:13" x14ac:dyDescent="0.25">
      <c r="C15" s="4"/>
      <c r="D15" s="28">
        <f t="shared" ca="1" si="1"/>
        <v>7900000</v>
      </c>
      <c r="E15" s="6"/>
      <c r="L15" s="73">
        <f t="shared" ca="1" si="0"/>
        <v>78930500</v>
      </c>
      <c r="M15" s="74"/>
    </row>
    <row r="16" spans="3:13" x14ac:dyDescent="0.25">
      <c r="C16" s="4"/>
      <c r="D16" s="28">
        <f t="shared" ca="1" si="1"/>
        <v>79000000</v>
      </c>
      <c r="E16" s="6"/>
      <c r="L16" s="73">
        <f t="shared" ca="1" si="0"/>
        <v>789930500</v>
      </c>
      <c r="M16" s="74"/>
    </row>
    <row r="17" spans="3:18" x14ac:dyDescent="0.25">
      <c r="C17" s="4"/>
      <c r="D17" s="28">
        <f t="shared" ca="1" si="1"/>
        <v>790000000</v>
      </c>
      <c r="E17" s="6"/>
      <c r="L17" s="75">
        <f t="shared" ca="1" si="0"/>
        <v>7899930500</v>
      </c>
      <c r="M17" s="69"/>
    </row>
    <row r="18" spans="3:18" x14ac:dyDescent="0.25">
      <c r="C18" s="32"/>
      <c r="D18" s="29">
        <f ca="1">D17*10</f>
        <v>7900000000</v>
      </c>
      <c r="E18" s="33"/>
    </row>
    <row r="19" spans="3:18" ht="15.75" thickBot="1" x14ac:dyDescent="0.3">
      <c r="C19" s="39" t="s">
        <v>7</v>
      </c>
      <c r="D19" s="34">
        <f ca="1">INDEX($D$7:$D$18,MATCH(M6,$L$6:$L$17,0))</f>
        <v>79000</v>
      </c>
      <c r="E19" s="35"/>
    </row>
    <row r="20" spans="3:18" ht="15.75" thickBot="1" x14ac:dyDescent="0.3"/>
    <row r="21" spans="3:18" x14ac:dyDescent="0.25">
      <c r="C21" s="91" t="s">
        <v>12</v>
      </c>
      <c r="D21" s="92"/>
      <c r="E21" s="93"/>
    </row>
    <row r="22" spans="3:18" x14ac:dyDescent="0.25">
      <c r="C22" s="88" t="s">
        <v>15</v>
      </c>
      <c r="D22" s="89"/>
      <c r="E22" s="90"/>
    </row>
    <row r="23" spans="3:18" ht="15.75" thickBot="1" x14ac:dyDescent="0.3">
      <c r="C23" s="37" t="s">
        <v>9</v>
      </c>
      <c r="D23" s="38">
        <f ca="1">10^(LEN(D19)+1)</f>
        <v>1000000</v>
      </c>
      <c r="E23" s="13"/>
    </row>
    <row r="24" spans="3:18" ht="15.75" thickBot="1" x14ac:dyDescent="0.3"/>
    <row r="25" spans="3:18" x14ac:dyDescent="0.25">
      <c r="C25" s="91" t="s">
        <v>13</v>
      </c>
      <c r="D25" s="92"/>
      <c r="E25" s="93"/>
    </row>
    <row r="26" spans="3:18" x14ac:dyDescent="0.25">
      <c r="C26" s="4" t="s">
        <v>23</v>
      </c>
      <c r="D26" s="8"/>
      <c r="E26" s="50">
        <f ca="1">ROUND(E2,-(LEN(Prompt!$C$13)-2))</f>
        <v>70000</v>
      </c>
    </row>
    <row r="27" spans="3:18" x14ac:dyDescent="0.25">
      <c r="C27" s="32" t="s">
        <v>24</v>
      </c>
      <c r="D27" s="24"/>
      <c r="E27" s="51">
        <f ca="1">ROUND(D19,-(LEN(Prompt!$C$13)-2))</f>
        <v>79000</v>
      </c>
    </row>
    <row r="28" spans="3:18" ht="15.75" thickBot="1" x14ac:dyDescent="0.3">
      <c r="C28" s="37" t="s">
        <v>11</v>
      </c>
      <c r="D28" s="42"/>
      <c r="E28" s="49">
        <f ca="1">ROUNDDOWN(E26/E27,0)</f>
        <v>0</v>
      </c>
    </row>
    <row r="29" spans="3:18" ht="15.75" thickBot="1" x14ac:dyDescent="0.3"/>
    <row r="30" spans="3:18" ht="32.25" customHeight="1" x14ac:dyDescent="0.25">
      <c r="C30" s="94" t="s">
        <v>33</v>
      </c>
      <c r="D30" s="95"/>
      <c r="E30" s="96"/>
      <c r="Q30" s="78"/>
      <c r="R30" s="78"/>
    </row>
    <row r="31" spans="3:18" x14ac:dyDescent="0.25">
      <c r="C31" s="45" t="s">
        <v>32</v>
      </c>
      <c r="D31" s="43"/>
      <c r="E31" s="52" t="str">
        <f ca="1">IF(E27&lt;=E26,"YES","NO")</f>
        <v>NO</v>
      </c>
      <c r="Q31" s="5"/>
      <c r="R31" s="77"/>
    </row>
    <row r="32" spans="3:18" x14ac:dyDescent="0.25">
      <c r="C32" s="46"/>
      <c r="D32" s="44" t="s">
        <v>14</v>
      </c>
      <c r="E32" s="47"/>
      <c r="Q32" s="76"/>
      <c r="R32" s="77"/>
    </row>
    <row r="33" spans="3:18" ht="15.75" thickBot="1" x14ac:dyDescent="0.3">
      <c r="C33" s="53" t="str">
        <f ca="1">IFERROR(IF(E27&lt;E26,E27,"")*E28,"")</f>
        <v/>
      </c>
      <c r="D33" s="38" t="str">
        <f ca="1">IF(C33="","move to the next step.","of the NOI is worth")</f>
        <v>move to the next step.</v>
      </c>
      <c r="E33" s="63">
        <f ca="1">IF(E28&gt;0,E28*D23,0)</f>
        <v>0</v>
      </c>
      <c r="Q33" s="5"/>
      <c r="R33" s="77"/>
    </row>
    <row r="34" spans="3:18" ht="15.75" thickBot="1" x14ac:dyDescent="0.3">
      <c r="Q34" s="5"/>
      <c r="R34" s="77"/>
    </row>
    <row r="35" spans="3:18" x14ac:dyDescent="0.25">
      <c r="C35" s="97" t="s">
        <v>16</v>
      </c>
      <c r="D35" s="98"/>
      <c r="E35" s="99"/>
      <c r="Q35" s="5"/>
      <c r="R35" s="77"/>
    </row>
    <row r="36" spans="3:18" ht="15.75" thickBot="1" x14ac:dyDescent="0.3">
      <c r="C36" s="11"/>
      <c r="D36" s="36">
        <f ca="1">IF(E31="YES",E26-(E27*E28),E26)</f>
        <v>70000</v>
      </c>
      <c r="E36" s="13"/>
      <c r="Q36" s="5"/>
      <c r="R36" s="77"/>
    </row>
    <row r="37" spans="3:18" ht="15.75" thickBot="1" x14ac:dyDescent="0.3">
      <c r="L37" s="79" t="s">
        <v>22</v>
      </c>
      <c r="M37" s="8"/>
      <c r="N37" s="8"/>
      <c r="O37" s="8"/>
      <c r="Q37" s="5"/>
      <c r="R37" s="77"/>
    </row>
    <row r="38" spans="3:18" x14ac:dyDescent="0.25">
      <c r="C38" s="54" t="s">
        <v>17</v>
      </c>
      <c r="D38" s="55"/>
      <c r="E38" s="56">
        <f ca="1">D36</f>
        <v>70000</v>
      </c>
      <c r="L38" s="70">
        <f ca="1">E38/E39</f>
        <v>0.88607594936708856</v>
      </c>
      <c r="M38" s="5"/>
      <c r="N38" s="5"/>
      <c r="O38" s="8"/>
      <c r="Q38" s="5"/>
      <c r="R38" s="77"/>
    </row>
    <row r="39" spans="3:18" ht="15.75" thickBot="1" x14ac:dyDescent="0.3">
      <c r="C39" s="11" t="s">
        <v>10</v>
      </c>
      <c r="D39" s="12"/>
      <c r="E39" s="48">
        <f ca="1">D19</f>
        <v>79000</v>
      </c>
      <c r="L39" s="80">
        <f ca="1">IF(L38&lt;0.1,0,L40*$L$38)</f>
        <v>7</v>
      </c>
      <c r="M39" s="5"/>
      <c r="N39" s="5"/>
      <c r="O39" s="8"/>
      <c r="Q39" s="5"/>
      <c r="R39" s="77"/>
    </row>
    <row r="40" spans="3:18" ht="15.75" thickBot="1" x14ac:dyDescent="0.3">
      <c r="L40" s="81">
        <f ca="1">E3*100</f>
        <v>7.9</v>
      </c>
      <c r="M40" s="5"/>
      <c r="N40" s="5"/>
      <c r="O40" s="8"/>
      <c r="Q40" s="5"/>
      <c r="R40" s="77"/>
    </row>
    <row r="41" spans="3:18" ht="27.75" customHeight="1" x14ac:dyDescent="0.25">
      <c r="C41" s="100" t="s">
        <v>20</v>
      </c>
      <c r="D41" s="101"/>
      <c r="E41" s="102"/>
      <c r="M41" s="15"/>
      <c r="N41" s="15"/>
      <c r="Q41" s="5"/>
      <c r="R41" s="77"/>
    </row>
    <row r="42" spans="3:18" ht="15.75" thickBot="1" x14ac:dyDescent="0.3">
      <c r="C42" s="57"/>
      <c r="D42" s="58" t="str">
        <f ca="1">CONCATENATE(ROUND(L39,0),"/",ROUND(L40,0))</f>
        <v>7/8</v>
      </c>
      <c r="E42" s="59"/>
      <c r="M42" s="15"/>
      <c r="N42" s="15"/>
      <c r="Q42" s="5"/>
      <c r="R42" s="77"/>
    </row>
    <row r="43" spans="3:18" ht="31.5" customHeight="1" x14ac:dyDescent="0.25">
      <c r="C43" s="85" t="s">
        <v>25</v>
      </c>
      <c r="D43" s="86"/>
      <c r="E43" s="87"/>
      <c r="Q43" s="5"/>
      <c r="R43" s="77"/>
    </row>
    <row r="44" spans="3:18" ht="15.75" thickBot="1" x14ac:dyDescent="0.3">
      <c r="C44" s="11"/>
      <c r="D44" s="64">
        <f ca="1">L39/L40</f>
        <v>0.88607594936708856</v>
      </c>
      <c r="E44" s="13"/>
      <c r="Q44" s="5"/>
      <c r="R44" s="77"/>
    </row>
    <row r="45" spans="3:18" x14ac:dyDescent="0.25">
      <c r="C45" s="85" t="s">
        <v>18</v>
      </c>
      <c r="D45" s="86"/>
      <c r="E45" s="87"/>
      <c r="Q45" s="5"/>
      <c r="R45" s="77"/>
    </row>
    <row r="46" spans="3:18" ht="15.75" thickBot="1" x14ac:dyDescent="0.3">
      <c r="C46" s="60"/>
      <c r="D46" s="61">
        <f ca="1">ROUND(D44*D23,-LEN(Prompt!C13-1))</f>
        <v>890000</v>
      </c>
      <c r="E46" s="62"/>
      <c r="Q46" s="5"/>
      <c r="R46" s="77"/>
    </row>
    <row r="47" spans="3:18" x14ac:dyDescent="0.25">
      <c r="Q47" s="5"/>
      <c r="R47" s="77"/>
    </row>
    <row r="48" spans="3:18" ht="15.75" thickBot="1" x14ac:dyDescent="0.3">
      <c r="Q48" s="5"/>
      <c r="R48" s="77"/>
    </row>
    <row r="49" spans="3:18" ht="15.75" thickBot="1" x14ac:dyDescent="0.3">
      <c r="C49" s="65" t="s">
        <v>19</v>
      </c>
      <c r="D49" s="66"/>
      <c r="E49" s="68">
        <f ca="1">D46+E33</f>
        <v>890000</v>
      </c>
      <c r="Q49" s="5"/>
      <c r="R49" s="77"/>
    </row>
    <row r="50" spans="3:18" ht="15.75" thickBot="1" x14ac:dyDescent="0.3">
      <c r="C50" s="65" t="s">
        <v>21</v>
      </c>
      <c r="D50" s="66"/>
      <c r="E50" s="67">
        <f ca="1">E2/E3</f>
        <v>879746.83544303791</v>
      </c>
      <c r="Q50" s="5"/>
      <c r="R50" s="77"/>
    </row>
    <row r="51" spans="3:18" x14ac:dyDescent="0.25">
      <c r="Q51" s="5"/>
      <c r="R51" s="77"/>
    </row>
    <row r="52" spans="3:18" hidden="1" x14ac:dyDescent="0.25">
      <c r="Q52" s="5"/>
      <c r="R52" s="77"/>
    </row>
    <row r="53" spans="3:18" hidden="1" x14ac:dyDescent="0.25">
      <c r="Q53" s="5"/>
      <c r="R53" s="77"/>
    </row>
    <row r="54" spans="3:18" hidden="1" x14ac:dyDescent="0.25">
      <c r="Q54" s="5"/>
      <c r="R54" s="77"/>
    </row>
    <row r="55" spans="3:18" hidden="1" x14ac:dyDescent="0.25">
      <c r="Q55" s="5"/>
      <c r="R55" s="77"/>
    </row>
    <row r="56" spans="3:18" hidden="1" x14ac:dyDescent="0.25">
      <c r="Q56" s="5"/>
      <c r="R56" s="77"/>
    </row>
    <row r="57" spans="3:18" hidden="1" x14ac:dyDescent="0.25">
      <c r="Q57" s="5"/>
      <c r="R57" s="77"/>
    </row>
    <row r="58" spans="3:18" hidden="1" x14ac:dyDescent="0.25">
      <c r="Q58" s="5"/>
      <c r="R58" s="77"/>
    </row>
    <row r="59" spans="3:18" hidden="1" x14ac:dyDescent="0.25">
      <c r="Q59" s="5"/>
      <c r="R59" s="77"/>
    </row>
    <row r="60" spans="3:18" hidden="1" x14ac:dyDescent="0.25">
      <c r="Q60" s="5"/>
      <c r="R60" s="77"/>
    </row>
    <row r="61" spans="3:18" hidden="1" x14ac:dyDescent="0.25">
      <c r="Q61" s="5"/>
      <c r="R61" s="77"/>
    </row>
    <row r="62" spans="3:18" hidden="1" x14ac:dyDescent="0.25">
      <c r="Q62" s="5"/>
      <c r="R62" s="77"/>
    </row>
    <row r="63" spans="3:18" hidden="1" x14ac:dyDescent="0.25">
      <c r="Q63" s="5"/>
      <c r="R63" s="77"/>
    </row>
    <row r="64" spans="3:18" hidden="1" x14ac:dyDescent="0.25">
      <c r="Q64" s="5"/>
      <c r="R64" s="77"/>
    </row>
    <row r="65" spans="17:18" hidden="1" x14ac:dyDescent="0.25">
      <c r="Q65" s="5"/>
      <c r="R65" s="77"/>
    </row>
    <row r="66" spans="17:18" x14ac:dyDescent="0.25"/>
  </sheetData>
  <mergeCells count="10">
    <mergeCell ref="C43:E43"/>
    <mergeCell ref="C45:E45"/>
    <mergeCell ref="C6:E6"/>
    <mergeCell ref="C5:E5"/>
    <mergeCell ref="C21:E21"/>
    <mergeCell ref="C22:E22"/>
    <mergeCell ref="C25:E25"/>
    <mergeCell ref="C30:E30"/>
    <mergeCell ref="C35:E35"/>
    <mergeCell ref="C41:E41"/>
  </mergeCells>
  <conditionalFormatting sqref="D7:D18">
    <cfRule type="expression" dxfId="0" priority="23">
      <formula>$D7=$D$19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Prompt</vt:lpstr>
      <vt:lpstr>Answer</vt:lpstr>
      <vt:lpstr>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2017-06-01T05:32:53Z</dcterms:created>
  <dcterms:modified xsi:type="dcterms:W3CDTF">2017-11-12T22:33:11Z</dcterms:modified>
</cp:coreProperties>
</file>